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Cost Projections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<sst xmlns="http://schemas.openxmlformats.org/spreadsheetml/2006/main" count="37" uniqueCount="35">
  <si>
    <t>REO Management / Collections System Cost / Benefit Analysis</t>
  </si>
  <si>
    <t>Collector (Annual):</t>
  </si>
  <si>
    <t>REO Specialist (Annual):</t>
  </si>
  <si>
    <t>Alternative Staffing Annual TOTAL:</t>
  </si>
  <si>
    <t>System One Time Costs (Year 1):</t>
  </si>
  <si>
    <t>System Annual Maintenance Costs:</t>
  </si>
  <si>
    <t>CARM Licensing Fees - Year 1:</t>
  </si>
  <si>
    <t>Server Hardware:</t>
  </si>
  <si>
    <t>Server Operating System:</t>
  </si>
  <si>
    <t>Initial / Year 1 Costs:</t>
  </si>
  <si>
    <t>Ongoing Costs:</t>
  </si>
  <si>
    <t>Server Maintenance:</t>
  </si>
  <si>
    <t>Server OS Maintenance:</t>
  </si>
  <si>
    <t>CARM Maintenance:</t>
  </si>
  <si>
    <t>Server Support Software:</t>
  </si>
  <si>
    <t>Year 1 TOTAL:</t>
  </si>
  <si>
    <t>Server Database Maintenance:</t>
  </si>
  <si>
    <t>Annul Ongoing TOTAL:</t>
  </si>
  <si>
    <t>Year 1</t>
  </si>
  <si>
    <t>Year 2</t>
  </si>
  <si>
    <t>Year 3</t>
  </si>
  <si>
    <t>Year 4</t>
  </si>
  <si>
    <t>Year 5</t>
  </si>
  <si>
    <t>5 Year Totals</t>
  </si>
  <si>
    <t>System Cost Projections</t>
  </si>
  <si>
    <t>Staffing Cost Projections</t>
  </si>
  <si>
    <t>CARM Cost Benefit vs Staff</t>
  </si>
  <si>
    <t>Revision Date:</t>
  </si>
  <si>
    <t>Server Database:</t>
  </si>
  <si>
    <t>include a 3% raise and inflation rate in the calculations.</t>
  </si>
  <si>
    <t>The investment in this system will avoid the expenditure of over $295,000.00 over 5 years.  The above numbers</t>
  </si>
  <si>
    <t>Fiserv Integration Fee Estimate:</t>
  </si>
  <si>
    <t>Comparitive Staffing Annual Costs (weighted cost):</t>
  </si>
  <si>
    <t>Server Support Software Maintenance:</t>
  </si>
  <si>
    <t>Financial Details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</si>
</sst>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rgb="FF00B05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44" fontId="38" fillId="0" borderId="0" xfId="44" applyFont="1" applyAlignment="1">
      <alignment/>
    </xf>
    <xf numFmtId="0" fontId="38" fillId="0" borderId="0" xfId="0" applyFont="1" applyAlignment="1">
      <alignment horizontal="left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/>
    </xf>
    <xf numFmtId="22" fontId="0" fillId="0" borderId="0" xfId="0" applyNumberForma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0" fontId="43" fillId="0" borderId="0" xfId="0" applyFont="1" applyAlignment="1">
      <alignment horizontal="left"/>
    </xf>
    <xf numFmtId="0" fontId="0" fillId="13" borderId="10" xfId="26" applyBorder="1" applyAlignment="1">
      <alignment/>
    </xf>
    <xf numFmtId="0" fontId="0" fillId="13" borderId="11" xfId="26" applyBorder="1" applyAlignment="1">
      <alignment horizontal="right"/>
    </xf>
    <xf numFmtId="44" fontId="0" fillId="13" borderId="12" xfId="26" applyNumberFormat="1" applyBorder="1" applyAlignment="1">
      <alignment/>
    </xf>
    <xf numFmtId="44" fontId="0" fillId="12" borderId="10" xfId="25" applyNumberFormat="1" applyBorder="1" applyAlignment="1">
      <alignment/>
    </xf>
    <xf numFmtId="0" fontId="0" fillId="12" borderId="11" xfId="25" applyBorder="1" applyAlignment="1">
      <alignment horizontal="right"/>
    </xf>
    <xf numFmtId="44" fontId="0" fillId="12" borderId="12" xfId="25" applyNumberFormat="1" applyBorder="1" applyAlignment="1">
      <alignment/>
    </xf>
    <xf numFmtId="0" fontId="0" fillId="10" borderId="10" xfId="23" applyBorder="1" applyAlignment="1">
      <alignment/>
    </xf>
    <xf numFmtId="0" fontId="0" fillId="10" borderId="11" xfId="23" applyBorder="1" applyAlignment="1">
      <alignment horizontal="right"/>
    </xf>
    <xf numFmtId="44" fontId="0" fillId="10" borderId="12" xfId="23" applyNumberFormat="1" applyBorder="1" applyAlignment="1">
      <alignment/>
    </xf>
    <xf numFmtId="0" fontId="38" fillId="13" borderId="13" xfId="26" applyFont="1" applyBorder="1" applyAlignment="1">
      <alignment/>
    </xf>
    <xf numFmtId="0" fontId="38" fillId="12" borderId="13" xfId="25" applyFont="1" applyBorder="1" applyAlignment="1">
      <alignment/>
    </xf>
    <xf numFmtId="0" fontId="38" fillId="10" borderId="13" xfId="23" applyFont="1" applyBorder="1" applyAlignment="1">
      <alignment/>
    </xf>
    <xf numFmtId="44" fontId="38" fillId="10" borderId="14" xfId="23" applyNumberFormat="1" applyFont="1" applyBorder="1" applyAlignment="1">
      <alignment/>
    </xf>
    <xf numFmtId="0" fontId="38" fillId="13" borderId="15" xfId="26" applyFont="1" applyBorder="1" applyAlignment="1">
      <alignment horizontal="right"/>
    </xf>
    <xf numFmtId="44" fontId="38" fillId="13" borderId="14" xfId="26" applyNumberFormat="1" applyFont="1" applyBorder="1" applyAlignment="1">
      <alignment/>
    </xf>
    <xf numFmtId="0" fontId="38" fillId="12" borderId="15" xfId="25" applyFont="1" applyBorder="1" applyAlignment="1">
      <alignment horizontal="right"/>
    </xf>
    <xf numFmtId="44" fontId="38" fillId="12" borderId="14" xfId="25" applyNumberFormat="1" applyFont="1" applyBorder="1" applyAlignment="1">
      <alignment/>
    </xf>
    <xf numFmtId="0" fontId="38" fillId="10" borderId="15" xfId="23" applyFont="1" applyBorder="1" applyAlignment="1">
      <alignment horizontal="right"/>
    </xf>
    <xf numFmtId="0" fontId="0" fillId="12" borderId="11" xfId="25" applyFont="1" applyBorder="1" applyAlignment="1">
      <alignment horizontal="right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25"/>
          <c:w val="0.74025"/>
          <c:h val="0.9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Projections'!$B$11</c:f>
              <c:strCache>
                <c:ptCount val="1"/>
                <c:pt idx="0">
                  <c:v>System Cost Projections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'Cost Projections'!$C$10:$H$10</c:f>
              <c:strCache/>
            </c:strRef>
          </c:cat>
          <c:val>
            <c:numRef>
              <c:f>'Cost Projections'!$C$11:$H$11</c:f>
              <c:numCache/>
            </c:numRef>
          </c:val>
        </c:ser>
        <c:ser>
          <c:idx val="1"/>
          <c:order val="1"/>
          <c:tx>
            <c:strRef>
              <c:f>'Cost Projections'!$B$12</c:f>
              <c:strCache>
                <c:ptCount val="1"/>
                <c:pt idx="0">
                  <c:v>Staffing Cost Projections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'Cost Projections'!$C$10:$H$10</c:f>
              <c:strCache/>
            </c:strRef>
          </c:cat>
          <c:val>
            <c:numRef>
              <c:f>'Cost Projections'!$C$12:$H$12</c:f>
              <c:numCache/>
            </c:numRef>
          </c:val>
        </c:ser>
        <c:ser>
          <c:idx val="2"/>
          <c:order val="2"/>
          <c:tx>
            <c:strRef>
              <c:f>'Cost Projections'!$B$13</c:f>
              <c:strCache>
                <c:ptCount val="1"/>
                <c:pt idx="0">
                  <c:v>CARM Cost Benefit vs Staff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'Cost Projections'!$C$10:$H$10</c:f>
              <c:strCache/>
            </c:strRef>
          </c:cat>
          <c:val>
            <c:numRef>
              <c:f>'Cost Projections'!$C$13:$H$13</c:f>
              <c:numCache/>
            </c:numRef>
          </c:val>
        </c:ser>
        <c:axId val="30201432"/>
        <c:axId val="3377433"/>
      </c:bar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7433"/>
        <c:crosses val="autoZero"/>
        <c:auto val="1"/>
        <c:lblOffset val="100"/>
        <c:tickLblSkip val="1"/>
        <c:noMultiLvlLbl val="0"/>
      </c:catAx>
      <c:valAx>
        <c:axId val="3377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1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5"/>
          <c:y val="0.401"/>
          <c:w val="0.2245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9525</xdr:rowOff>
    </xdr:from>
    <xdr:to>
      <xdr:col>7</xdr:col>
      <xdr:colOff>876300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476250" y="3419475"/>
        <a:ext cx="717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7109375" style="0" customWidth="1"/>
    <col min="2" max="2" width="35.140625" style="0" customWidth="1"/>
    <col min="3" max="3" width="13.421875" style="0" customWidth="1"/>
    <col min="4" max="7" width="11.57421875" style="0" bestFit="1" customWidth="1"/>
    <col min="8" max="8" width="13.8515625" style="0" bestFit="1" customWidth="1"/>
  </cols>
  <sheetData>
    <row r="1" spans="1:8" ht="28.5">
      <c r="A1" s="7" t="s">
        <v>0</v>
      </c>
      <c r="B1" s="6"/>
      <c r="C1" s="6"/>
      <c r="D1" s="6"/>
      <c r="E1" s="6"/>
      <c r="F1" s="6"/>
      <c r="G1" s="6"/>
      <c r="H1" s="6"/>
    </row>
    <row r="4" spans="2:3" ht="15">
      <c r="B4" s="2" t="s">
        <v>4</v>
      </c>
      <c r="C4" s="5">
        <f>'Cost Projections'!C46</f>
        <v>69620</v>
      </c>
    </row>
    <row r="5" spans="2:3" ht="15">
      <c r="B5" s="2" t="s">
        <v>5</v>
      </c>
      <c r="C5" s="5">
        <f>'Cost Projections'!C55</f>
        <v>14200</v>
      </c>
    </row>
    <row r="7" spans="2:3" ht="15">
      <c r="B7" s="4" t="s">
        <v>3</v>
      </c>
      <c r="C7" s="3">
        <f>'Cost Projections'!C60</f>
        <v>80000</v>
      </c>
    </row>
    <row r="10" spans="3:8" ht="15">
      <c r="C10" s="2" t="s">
        <v>18</v>
      </c>
      <c r="D10" s="2" t="s">
        <v>19</v>
      </c>
      <c r="E10" s="2" t="s">
        <v>20</v>
      </c>
      <c r="F10" s="2" t="s">
        <v>21</v>
      </c>
      <c r="G10" s="2" t="s">
        <v>22</v>
      </c>
      <c r="H10" s="2" t="s">
        <v>23</v>
      </c>
    </row>
    <row r="11" spans="2:8" ht="15">
      <c r="B11" s="2" t="s">
        <v>24</v>
      </c>
      <c r="C11" s="5">
        <f>'Cost Projections'!C46</f>
        <v>69620</v>
      </c>
      <c r="D11" s="5">
        <f>'Cost Projections'!C55</f>
        <v>14200</v>
      </c>
      <c r="E11" s="5">
        <f aca="true" t="shared" si="0" ref="E11:G12">D11*1.03</f>
        <v>14626</v>
      </c>
      <c r="F11" s="5">
        <f t="shared" si="0"/>
        <v>15064.78</v>
      </c>
      <c r="G11" s="5">
        <f t="shared" si="0"/>
        <v>15516.7234</v>
      </c>
      <c r="H11" s="5">
        <f>SUM(C11:G11)</f>
        <v>129027.5034</v>
      </c>
    </row>
    <row r="12" spans="2:8" ht="15">
      <c r="B12" s="2" t="s">
        <v>25</v>
      </c>
      <c r="C12" s="5">
        <f>'Cost Projections'!C60</f>
        <v>80000</v>
      </c>
      <c r="D12" s="5">
        <f>C12*1.03</f>
        <v>82400</v>
      </c>
      <c r="E12" s="5">
        <f t="shared" si="0"/>
        <v>84872</v>
      </c>
      <c r="F12" s="5">
        <f t="shared" si="0"/>
        <v>87418.16</v>
      </c>
      <c r="G12" s="5">
        <f t="shared" si="0"/>
        <v>90040.7048</v>
      </c>
      <c r="H12" s="5">
        <f>SUM(C12:G12)</f>
        <v>424730.86480000004</v>
      </c>
    </row>
    <row r="13" spans="2:8" ht="15">
      <c r="B13" s="2" t="s">
        <v>26</v>
      </c>
      <c r="C13" s="9">
        <f aca="true" t="shared" si="1" ref="C13:H13">C12-C11</f>
        <v>10380</v>
      </c>
      <c r="D13" s="9">
        <f t="shared" si="1"/>
        <v>68200</v>
      </c>
      <c r="E13" s="9">
        <f t="shared" si="1"/>
        <v>70246</v>
      </c>
      <c r="F13" s="9">
        <f t="shared" si="1"/>
        <v>72353.38</v>
      </c>
      <c r="G13" s="9">
        <f t="shared" si="1"/>
        <v>74523.9814</v>
      </c>
      <c r="H13" s="9">
        <f t="shared" si="1"/>
        <v>295703.36140000005</v>
      </c>
    </row>
    <row r="15" ht="15">
      <c r="B15" s="2" t="s">
        <v>30</v>
      </c>
    </row>
    <row r="16" ht="15">
      <c r="B16" s="2" t="s">
        <v>29</v>
      </c>
    </row>
    <row r="38" ht="18.75">
      <c r="B38" s="32" t="s">
        <v>34</v>
      </c>
    </row>
    <row r="39" spans="2:3" ht="15">
      <c r="B39" s="22" t="s">
        <v>9</v>
      </c>
      <c r="C39" s="13"/>
    </row>
    <row r="40" spans="2:3" ht="15">
      <c r="B40" s="14" t="s">
        <v>6</v>
      </c>
      <c r="C40" s="15">
        <v>43620</v>
      </c>
    </row>
    <row r="41" spans="2:3" ht="15">
      <c r="B41" s="14" t="s">
        <v>7</v>
      </c>
      <c r="C41" s="15">
        <v>10000</v>
      </c>
    </row>
    <row r="42" spans="2:3" ht="15">
      <c r="B42" s="14" t="s">
        <v>8</v>
      </c>
      <c r="C42" s="15">
        <v>1000</v>
      </c>
    </row>
    <row r="43" spans="2:3" ht="15">
      <c r="B43" s="14" t="s">
        <v>14</v>
      </c>
      <c r="C43" s="15">
        <v>2000</v>
      </c>
    </row>
    <row r="44" spans="2:3" ht="15">
      <c r="B44" s="14" t="s">
        <v>28</v>
      </c>
      <c r="C44" s="15">
        <v>3000</v>
      </c>
    </row>
    <row r="45" spans="2:3" ht="15">
      <c r="B45" s="14" t="s">
        <v>31</v>
      </c>
      <c r="C45" s="15">
        <v>10000</v>
      </c>
    </row>
    <row r="46" spans="2:3" ht="15">
      <c r="B46" s="26" t="s">
        <v>15</v>
      </c>
      <c r="C46" s="27">
        <f>SUM(C40:C45)</f>
        <v>69620</v>
      </c>
    </row>
    <row r="47" spans="2:3" ht="15.75">
      <c r="B47" s="10"/>
      <c r="C47" s="11"/>
    </row>
    <row r="48" spans="2:3" ht="15">
      <c r="B48" s="23" t="s">
        <v>10</v>
      </c>
      <c r="C48" s="16"/>
    </row>
    <row r="49" spans="2:3" ht="15">
      <c r="B49" s="17" t="s">
        <v>13</v>
      </c>
      <c r="C49" s="18">
        <v>10000</v>
      </c>
    </row>
    <row r="50" spans="2:3" ht="15">
      <c r="B50" s="17" t="s">
        <v>11</v>
      </c>
      <c r="C50" s="18">
        <v>500</v>
      </c>
    </row>
    <row r="51" spans="2:3" ht="15">
      <c r="B51" s="17" t="s">
        <v>12</v>
      </c>
      <c r="C51" s="18">
        <v>200</v>
      </c>
    </row>
    <row r="52" spans="2:3" ht="15">
      <c r="B52" s="31" t="s">
        <v>33</v>
      </c>
      <c r="C52" s="18">
        <v>500</v>
      </c>
    </row>
    <row r="53" spans="2:3" ht="15">
      <c r="B53" s="17" t="s">
        <v>16</v>
      </c>
      <c r="C53" s="18">
        <v>3000</v>
      </c>
    </row>
    <row r="54" spans="2:3" ht="15">
      <c r="B54" s="17" t="s">
        <v>31</v>
      </c>
      <c r="C54" s="18">
        <v>3000</v>
      </c>
    </row>
    <row r="55" spans="2:3" ht="15">
      <c r="B55" s="28" t="s">
        <v>17</v>
      </c>
      <c r="C55" s="29">
        <f>SUM(C49:C53)</f>
        <v>14200</v>
      </c>
    </row>
    <row r="56" spans="2:3" ht="15.75">
      <c r="B56" s="12"/>
      <c r="C56" s="10"/>
    </row>
    <row r="57" spans="2:3" ht="15">
      <c r="B57" s="24" t="s">
        <v>32</v>
      </c>
      <c r="C57" s="19"/>
    </row>
    <row r="58" spans="2:3" ht="15">
      <c r="B58" s="20" t="s">
        <v>2</v>
      </c>
      <c r="C58" s="21">
        <v>45000</v>
      </c>
    </row>
    <row r="59" spans="2:3" ht="15">
      <c r="B59" s="20" t="s">
        <v>1</v>
      </c>
      <c r="C59" s="21">
        <v>35000</v>
      </c>
    </row>
    <row r="60" spans="2:8" ht="15">
      <c r="B60" s="30" t="s">
        <v>3</v>
      </c>
      <c r="C60" s="25">
        <f>SUM(C58:C59)</f>
        <v>80000</v>
      </c>
      <c r="G60" s="1" t="s">
        <v>27</v>
      </c>
      <c r="H60" s="8">
        <f ca="1">NOW()</f>
        <v>40215.537407523145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Tatreau</dc:creator>
  <cp:keywords/>
  <dc:description/>
  <cp:lastModifiedBy>Tim Scholten</cp:lastModifiedBy>
  <cp:lastPrinted>2008-09-09T18:53:03Z</cp:lastPrinted>
  <dcterms:created xsi:type="dcterms:W3CDTF">2008-09-09T00:24:35Z</dcterms:created>
  <dcterms:modified xsi:type="dcterms:W3CDTF">2010-02-06T17:53:55Z</dcterms:modified>
  <cp:category/>
  <cp:version/>
  <cp:contentType/>
  <cp:contentStatus/>
</cp:coreProperties>
</file>